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5. 19.12.2024 № 381 (в ред. от 26.09.2025 № 440)\"/>
    </mc:Choice>
  </mc:AlternateContent>
  <xr:revisionPtr revIDLastSave="0" documentId="13_ncr:1_{69816B55-BB2B-45F8-AB7A-AC73C830D4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G18" i="1" l="1"/>
  <c r="H18" i="1"/>
  <c r="G17" i="1"/>
  <c r="H17" i="1"/>
  <c r="H15" i="1"/>
  <c r="G11" i="1"/>
  <c r="H11" i="1"/>
  <c r="H10" i="1"/>
  <c r="G19" i="1" l="1"/>
  <c r="G15" i="1"/>
  <c r="G10" i="1"/>
  <c r="G9" i="1"/>
  <c r="G14" i="1" l="1"/>
  <c r="G16" i="1" l="1"/>
  <c r="F13" i="1" l="1"/>
  <c r="H21" i="1"/>
  <c r="F18" i="1"/>
  <c r="G21" i="1" l="1"/>
  <c r="F21" i="1" s="1"/>
  <c r="I21" i="1"/>
  <c r="F16" i="1"/>
  <c r="F12" i="1"/>
  <c r="F14" i="1"/>
  <c r="F17" i="1"/>
  <c r="F19" i="1"/>
  <c r="F20" i="1"/>
  <c r="F9" i="1"/>
  <c r="F11" i="1" l="1"/>
  <c r="F10" i="1" l="1"/>
  <c r="F15" i="1" l="1"/>
</calcChain>
</file>

<file path=xl/sharedStrings.xml><?xml version="1.0" encoding="utf-8"?>
<sst xmlns="http://schemas.openxmlformats.org/spreadsheetml/2006/main" count="75" uniqueCount="63">
  <si>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</si>
  <si>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</si>
  <si>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</si>
  <si>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</si>
  <si>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</si>
  <si>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</si>
  <si>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</si>
  <si>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</si>
  <si>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</si>
  <si>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</si>
  <si>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</si>
  <si>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</si>
  <si>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</si>
  <si>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</si>
  <si>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</si>
  <si>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</si>
  <si>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</si>
  <si>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</si>
  <si>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</si>
  <si>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</si>
  <si>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</si>
  <si>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</si>
  <si>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</si>
  <si>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</si>
  <si>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</si>
  <si>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</si>
  <si>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</si>
  <si>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</si>
  <si>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</si>
  <si>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</si>
  <si>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</si>
  <si>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</si>
  <si>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</si>
  <si>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</si>
  <si>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</si>
  <si>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</si>
  <si>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</si>
  <si>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</si>
  <si>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</si>
  <si>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</si>
  <si>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</si>
  <si>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</si>
  <si>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</si>
  <si>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</si>
  <si>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Перечень муниципальных программ, предусмотренных к финансированию из бюджета муниципального округа в 2026 году</t>
  </si>
  <si>
    <t>Сумма финансирования программы на 2026 год, за счет средств бюджета муниципального округа</t>
  </si>
  <si>
    <t>Сумма финансирования программы на 2026 год, за счет средств федерального и областного бюджетов</t>
  </si>
  <si>
    <t>Сумма финансирования программы на 2026 год за счет средств добровольных пожертвований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</si>
  <si>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</si>
  <si>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</si>
  <si>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</si>
  <si>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</si>
  <si>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</si>
  <si>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</si>
  <si>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</si>
  <si>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</si>
  <si>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</si>
  <si>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</si>
  <si>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</si>
  <si>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№ 330</t>
  </si>
  <si>
    <t>Приложение 12</t>
  </si>
  <si>
    <t>от 19.12.2025 № 381</t>
  </si>
  <si>
    <t>(в редакции решения Совета народных депутатов Благовещенского муниципального округа от 28.02.2025 № 399, от 30.05.2025 № 430, от 26.09.2025 № 440)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</si>
</sst>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N8" sqref="N8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2" t="s">
        <v>60</v>
      </c>
      <c r="G1" s="12"/>
      <c r="H1" s="12"/>
    </row>
    <row r="2" spans="1:9" ht="32.25" customHeight="1" x14ac:dyDescent="0.2">
      <c r="E2" s="2"/>
      <c r="F2" s="12" t="s">
        <v>32</v>
      </c>
      <c r="G2" s="12"/>
      <c r="H2" s="12"/>
    </row>
    <row r="3" spans="1:9" ht="17.25" customHeight="1" x14ac:dyDescent="0.2">
      <c r="E3" s="2"/>
      <c r="F3" s="12" t="s">
        <v>61</v>
      </c>
      <c r="G3" s="12"/>
      <c r="H3" s="12"/>
    </row>
    <row r="4" spans="1:9" ht="7.5" customHeight="1" x14ac:dyDescent="0.2"/>
    <row r="5" spans="1:9" ht="42.75" customHeight="1" x14ac:dyDescent="0.2">
      <c r="A5" s="14" t="s">
        <v>44</v>
      </c>
      <c r="B5" s="14"/>
      <c r="C5" s="14"/>
      <c r="D5" s="14"/>
      <c r="E5" s="14"/>
      <c r="F5" s="14"/>
      <c r="G5" s="14"/>
      <c r="H5" s="14"/>
    </row>
    <row r="6" spans="1:9" ht="27" customHeight="1" x14ac:dyDescent="0.2">
      <c r="A6" s="15" t="s">
        <v>62</v>
      </c>
      <c r="B6" s="15"/>
      <c r="C6" s="15"/>
      <c r="D6" s="15"/>
      <c r="E6" s="15"/>
      <c r="F6" s="15"/>
      <c r="G6" s="15"/>
      <c r="H6" s="15"/>
      <c r="I6" s="15"/>
    </row>
    <row r="7" spans="1:9" ht="22.5" customHeight="1" x14ac:dyDescent="0.2">
      <c r="G7" s="13" t="s">
        <v>16</v>
      </c>
      <c r="H7" s="13"/>
    </row>
    <row r="8" spans="1:9" ht="104.2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17</v>
      </c>
      <c r="G8" s="6" t="s">
        <v>45</v>
      </c>
      <c r="H8" s="6" t="s">
        <v>46</v>
      </c>
      <c r="I8" s="4" t="s">
        <v>47</v>
      </c>
    </row>
    <row r="9" spans="1:9" ht="69" customHeight="1" x14ac:dyDescent="0.2">
      <c r="A9" s="4" t="s">
        <v>7</v>
      </c>
      <c r="B9" s="7" t="s">
        <v>27</v>
      </c>
      <c r="C9" s="4" t="s">
        <v>48</v>
      </c>
      <c r="D9" s="4" t="s">
        <v>29</v>
      </c>
      <c r="E9" s="8" t="s">
        <v>34</v>
      </c>
      <c r="F9" s="9">
        <f>G9+H9+I9</f>
        <v>10119</v>
      </c>
      <c r="G9" s="9">
        <f>9487+1</f>
        <v>9488</v>
      </c>
      <c r="H9" s="9">
        <v>631</v>
      </c>
      <c r="I9" s="4">
        <v>0</v>
      </c>
    </row>
    <row r="10" spans="1:9" ht="100.5" customHeight="1" x14ac:dyDescent="0.2">
      <c r="A10" s="4" t="s">
        <v>6</v>
      </c>
      <c r="B10" s="7" t="s">
        <v>24</v>
      </c>
      <c r="C10" s="4" t="s">
        <v>49</v>
      </c>
      <c r="D10" s="4" t="s">
        <v>29</v>
      </c>
      <c r="E10" s="8" t="s">
        <v>35</v>
      </c>
      <c r="F10" s="9">
        <f>G10+H10+I10</f>
        <v>60228</v>
      </c>
      <c r="G10" s="9">
        <f>57239-6</f>
        <v>57233</v>
      </c>
      <c r="H10" s="9">
        <f>2774+221</f>
        <v>2995</v>
      </c>
      <c r="I10" s="4">
        <v>0</v>
      </c>
    </row>
    <row r="11" spans="1:9" ht="87.75" customHeight="1" x14ac:dyDescent="0.2">
      <c r="A11" s="4" t="s">
        <v>5</v>
      </c>
      <c r="B11" s="7" t="s">
        <v>21</v>
      </c>
      <c r="C11" s="4" t="s">
        <v>50</v>
      </c>
      <c r="D11" s="4" t="s">
        <v>30</v>
      </c>
      <c r="E11" s="8" t="s">
        <v>36</v>
      </c>
      <c r="F11" s="9">
        <f t="shared" ref="F11:F20" si="0">G11+H11+I11</f>
        <v>753290</v>
      </c>
      <c r="G11" s="9">
        <f>266605+2331-3186</f>
        <v>265750</v>
      </c>
      <c r="H11" s="9">
        <f>466029+23506-2000+5</f>
        <v>487540</v>
      </c>
      <c r="I11" s="4">
        <v>0</v>
      </c>
    </row>
    <row r="12" spans="1:9" ht="124.5" customHeight="1" x14ac:dyDescent="0.2">
      <c r="A12" s="4" t="s">
        <v>12</v>
      </c>
      <c r="B12" s="7" t="s">
        <v>25</v>
      </c>
      <c r="C12" s="4" t="s">
        <v>51</v>
      </c>
      <c r="D12" s="4" t="s">
        <v>29</v>
      </c>
      <c r="E12" s="8" t="s">
        <v>15</v>
      </c>
      <c r="F12" s="9">
        <f t="shared" si="0"/>
        <v>707</v>
      </c>
      <c r="G12" s="9">
        <v>28</v>
      </c>
      <c r="H12" s="9">
        <v>679</v>
      </c>
      <c r="I12" s="4">
        <v>0</v>
      </c>
    </row>
    <row r="13" spans="1:9" ht="129.75" customHeight="1" x14ac:dyDescent="0.2">
      <c r="A13" s="4" t="s">
        <v>13</v>
      </c>
      <c r="B13" s="7" t="s">
        <v>23</v>
      </c>
      <c r="C13" s="4" t="s">
        <v>52</v>
      </c>
      <c r="D13" s="4" t="s">
        <v>29</v>
      </c>
      <c r="E13" s="8" t="s">
        <v>15</v>
      </c>
      <c r="F13" s="9">
        <f t="shared" si="0"/>
        <v>15284</v>
      </c>
      <c r="G13" s="9">
        <v>15284</v>
      </c>
      <c r="H13" s="9">
        <v>0</v>
      </c>
      <c r="I13" s="4">
        <v>0</v>
      </c>
    </row>
    <row r="14" spans="1:9" ht="165.75" customHeight="1" x14ac:dyDescent="0.2">
      <c r="A14" s="4" t="s">
        <v>14</v>
      </c>
      <c r="B14" s="7" t="s">
        <v>33</v>
      </c>
      <c r="C14" s="4" t="s">
        <v>59</v>
      </c>
      <c r="D14" s="4" t="s">
        <v>29</v>
      </c>
      <c r="E14" s="8" t="s">
        <v>43</v>
      </c>
      <c r="F14" s="9">
        <f t="shared" si="0"/>
        <v>60913</v>
      </c>
      <c r="G14" s="9">
        <f>9607-8311</f>
        <v>1296</v>
      </c>
      <c r="H14" s="9">
        <v>59617</v>
      </c>
      <c r="I14" s="4">
        <v>0</v>
      </c>
    </row>
    <row r="15" spans="1:9" ht="60" x14ac:dyDescent="0.2">
      <c r="A15" s="4" t="s">
        <v>10</v>
      </c>
      <c r="B15" s="7" t="s">
        <v>22</v>
      </c>
      <c r="C15" s="4" t="s">
        <v>53</v>
      </c>
      <c r="D15" s="4" t="s">
        <v>29</v>
      </c>
      <c r="E15" s="8" t="s">
        <v>15</v>
      </c>
      <c r="F15" s="9">
        <f t="shared" si="0"/>
        <v>81178</v>
      </c>
      <c r="G15" s="9">
        <f>51190+5976</f>
        <v>57166</v>
      </c>
      <c r="H15" s="9">
        <f>54012-30000</f>
        <v>24012</v>
      </c>
      <c r="I15" s="4">
        <v>0</v>
      </c>
    </row>
    <row r="16" spans="1:9" ht="75" x14ac:dyDescent="0.2">
      <c r="A16" s="4" t="s">
        <v>9</v>
      </c>
      <c r="B16" s="7" t="s">
        <v>20</v>
      </c>
      <c r="C16" s="4" t="s">
        <v>54</v>
      </c>
      <c r="D16" s="4" t="s">
        <v>29</v>
      </c>
      <c r="E16" s="8" t="s">
        <v>34</v>
      </c>
      <c r="F16" s="9">
        <f t="shared" si="0"/>
        <v>81872</v>
      </c>
      <c r="G16" s="9">
        <f>517+7</f>
        <v>524</v>
      </c>
      <c r="H16" s="9">
        <f>8521+649+72178</f>
        <v>81348</v>
      </c>
      <c r="I16" s="4">
        <v>0</v>
      </c>
    </row>
    <row r="17" spans="1:9" ht="87.75" customHeight="1" x14ac:dyDescent="0.2">
      <c r="A17" s="4" t="s">
        <v>8</v>
      </c>
      <c r="B17" s="7" t="s">
        <v>28</v>
      </c>
      <c r="C17" s="4" t="s">
        <v>55</v>
      </c>
      <c r="D17" s="4" t="s">
        <v>31</v>
      </c>
      <c r="E17" s="8" t="s">
        <v>39</v>
      </c>
      <c r="F17" s="9">
        <f t="shared" si="0"/>
        <v>137500</v>
      </c>
      <c r="G17" s="9">
        <f>4936-1+565</f>
        <v>5500</v>
      </c>
      <c r="H17" s="9">
        <f>16000+6000+110000</f>
        <v>132000</v>
      </c>
      <c r="I17" s="4">
        <v>0</v>
      </c>
    </row>
    <row r="18" spans="1:9" ht="75" x14ac:dyDescent="0.2">
      <c r="A18" s="4" t="s">
        <v>11</v>
      </c>
      <c r="B18" s="7" t="s">
        <v>37</v>
      </c>
      <c r="C18" s="4" t="s">
        <v>56</v>
      </c>
      <c r="D18" s="4" t="s">
        <v>29</v>
      </c>
      <c r="E18" s="8" t="s">
        <v>35</v>
      </c>
      <c r="F18" s="9">
        <f t="shared" si="0"/>
        <v>45564</v>
      </c>
      <c r="G18" s="9">
        <f>37049+1+2965</f>
        <v>40015</v>
      </c>
      <c r="H18" s="9">
        <f>4309+1019+221</f>
        <v>5549</v>
      </c>
      <c r="I18" s="4">
        <v>0</v>
      </c>
    </row>
    <row r="19" spans="1:9" ht="96" customHeight="1" x14ac:dyDescent="0.2">
      <c r="A19" s="4" t="s">
        <v>19</v>
      </c>
      <c r="B19" s="7" t="s">
        <v>26</v>
      </c>
      <c r="C19" s="4" t="s">
        <v>57</v>
      </c>
      <c r="D19" s="4" t="s">
        <v>31</v>
      </c>
      <c r="E19" s="8" t="s">
        <v>38</v>
      </c>
      <c r="F19" s="9">
        <f t="shared" si="0"/>
        <v>109634</v>
      </c>
      <c r="G19" s="9">
        <f>109633+1</f>
        <v>109634</v>
      </c>
      <c r="H19" s="9">
        <v>0</v>
      </c>
      <c r="I19" s="4">
        <v>0</v>
      </c>
    </row>
    <row r="20" spans="1:9" ht="120" x14ac:dyDescent="0.2">
      <c r="A20" s="4" t="s">
        <v>18</v>
      </c>
      <c r="B20" s="7" t="s">
        <v>40</v>
      </c>
      <c r="C20" s="4" t="s">
        <v>58</v>
      </c>
      <c r="D20" s="4" t="s">
        <v>41</v>
      </c>
      <c r="E20" s="8" t="s">
        <v>42</v>
      </c>
      <c r="F20" s="9">
        <f t="shared" si="0"/>
        <v>342111</v>
      </c>
      <c r="G20" s="9">
        <v>342111</v>
      </c>
      <c r="H20" s="9">
        <v>0</v>
      </c>
      <c r="I20" s="4">
        <v>0</v>
      </c>
    </row>
    <row r="21" spans="1:9" x14ac:dyDescent="0.2">
      <c r="A21" s="4"/>
      <c r="B21" s="4"/>
      <c r="C21" s="4"/>
      <c r="D21" s="4"/>
      <c r="E21" s="8"/>
      <c r="F21" s="11">
        <f>G21+H21+I21</f>
        <v>1698400</v>
      </c>
      <c r="G21" s="11">
        <f>SUM(G9:G20)</f>
        <v>904029</v>
      </c>
      <c r="H21" s="11">
        <f>SUM(H9:H20)</f>
        <v>794371</v>
      </c>
      <c r="I21" s="11">
        <f>SUM(I9:I20)</f>
        <v>0</v>
      </c>
    </row>
    <row r="29" spans="1:9" x14ac:dyDescent="0.2">
      <c r="G29" s="10"/>
      <c r="H29" s="10"/>
    </row>
  </sheetData>
  <mergeCells count="6">
    <mergeCell ref="F1:H1"/>
    <mergeCell ref="F2:H2"/>
    <mergeCell ref="F3:H3"/>
    <mergeCell ref="G7:H7"/>
    <mergeCell ref="A5:H5"/>
    <mergeCell ref="A6:I6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2023-12-07T01:06:17Z</cp:lastPrinted>
  <dcterms:created xsi:type="dcterms:W3CDTF">2020-10-13T01:04:56Z</dcterms:created>
  <dcterms:modified xsi:type="dcterms:W3CDTF">2025-09-26T06:00:35Z</dcterms:modified>
</cp:coreProperties>
</file>